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ssecom-my.sharepoint.com/personal/charlotte_hewes_sse_com/Documents/Market Trials recruitment/"/>
    </mc:Choice>
  </mc:AlternateContent>
  <xr:revisionPtr revIDLastSave="244" documentId="8_{59379905-B4F0-4C15-BE1C-24E3A48621B3}" xr6:coauthVersionLast="47" xr6:coauthVersionMax="47" xr10:uidLastSave="{DDFE9C9A-0DD3-4284-970E-438372565CF3}"/>
  <bookViews>
    <workbookView xWindow="-108" yWindow="-108" windowWidth="23256" windowHeight="12576" xr2:uid="{6749154F-2D0B-45B0-B780-F9EFCB7D336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1" l="1"/>
  <c r="B9" i="1"/>
  <c r="B16" i="1"/>
  <c r="B18" i="1" s="1"/>
  <c r="B14" i="1"/>
  <c r="B6" i="1"/>
  <c r="B8" i="1" s="1"/>
  <c r="B20" i="1" l="1"/>
  <c r="B10" i="1"/>
</calcChain>
</file>

<file path=xl/sharedStrings.xml><?xml version="1.0" encoding="utf-8"?>
<sst xmlns="http://schemas.openxmlformats.org/spreadsheetml/2006/main" count="30" uniqueCount="26">
  <si>
    <t>Notes</t>
  </si>
  <si>
    <t>Payment for these events</t>
  </si>
  <si>
    <t>Additional Bonus payment</t>
  </si>
  <si>
    <t>Total payment per successful event</t>
  </si>
  <si>
    <t>Total payment per event succesfully delivered</t>
  </si>
  <si>
    <t>Initial Payment you will receive</t>
  </si>
  <si>
    <t>Payment for your succesful events</t>
  </si>
  <si>
    <t>Bonus is paid only if you meet your 50 deliveries target and = £2/kW</t>
  </si>
  <si>
    <t>Enter your Deliverable Flexibility  (kW)</t>
  </si>
  <si>
    <t>Enter the number of successful events you deliver</t>
  </si>
  <si>
    <t>You can find out more about these two packages here</t>
  </si>
  <si>
    <t>A bonus is paid only if you meet your 10 successful deliveries target and calcualted as £0.70/kW</t>
  </si>
  <si>
    <t xml:space="preserve">If you do not deliver 10 or more successful events this will be your total payment </t>
  </si>
  <si>
    <t>The contract allows a maximum of 50 events - you can not be paid for more under this contract</t>
  </si>
  <si>
    <t>The contract allows a maximum of 10 events - you can not be paid for more under this contract</t>
  </si>
  <si>
    <t>This is calcualted as £4.00/kW of the flexiblity you offer</t>
  </si>
  <si>
    <t>The number of KW of energy you have to deliver. You will need to be able to do this over a one hour period</t>
  </si>
  <si>
    <t>Paid at £0.08/kW. First event payment made after 25 deliveries and any additional payment at the end of the contract</t>
  </si>
  <si>
    <t>TOTAL value of contract</t>
  </si>
  <si>
    <t>TOTAL total value of contract</t>
  </si>
  <si>
    <r>
      <t>MSP 2 -</t>
    </r>
    <r>
      <rPr>
        <sz val="16"/>
        <color theme="0"/>
        <rFont val="Calibri"/>
        <family val="2"/>
        <scheme val="minor"/>
      </rPr>
      <t xml:space="preserve"> Target of 50 events</t>
    </r>
  </si>
  <si>
    <r>
      <t xml:space="preserve">MSP 1 - </t>
    </r>
    <r>
      <rPr>
        <sz val="16"/>
        <color theme="0"/>
        <rFont val="Calibri"/>
        <family val="2"/>
        <scheme val="minor"/>
      </rPr>
      <t>Target of 10 events</t>
    </r>
  </si>
  <si>
    <t>The number of kW of energy you have to deliver - you will need to be able to do this over a one hour period</t>
  </si>
  <si>
    <t>To be 'successful' you must deliver 65% or more of the flexibility you are contracted for. Calculated as £0.15/kW</t>
  </si>
  <si>
    <t>To be 'successful' you must deliver 65% or more of the flexibility you are contracted for. Calculated as £0.08/kW</t>
  </si>
  <si>
    <r>
      <t xml:space="preserve">This calcualtor is designed for you to find out how much you can earn from each of our two different Market Stimulation Packages (MSPs). 
You can not sign up to both MSP 1 and MSP 2 and be paid twice for your flexibility. </t>
    </r>
    <r>
      <rPr>
        <b/>
        <u/>
        <sz val="14"/>
        <color theme="1"/>
        <rFont val="Calibri"/>
        <family val="2"/>
        <scheme val="minor"/>
      </rPr>
      <t>You can only choose one.</t>
    </r>
    <r>
      <rPr>
        <b/>
        <sz val="14"/>
        <color theme="1"/>
        <rFont val="Calibri"/>
        <family val="2"/>
        <scheme val="minor"/>
      </rPr>
      <t xml:space="preserve">
</t>
    </r>
    <r>
      <rPr>
        <b/>
        <sz val="14"/>
        <color theme="9" tint="-0.249977111117893"/>
        <rFont val="Calibri"/>
        <family val="2"/>
        <scheme val="minor"/>
      </rPr>
      <t xml:space="preserve">The green cells are for you to enter your two variables into - how much flexible capacity you have (in kW) and how many times you will deliver this flexibility (called an 'event'). 
</t>
    </r>
    <r>
      <rPr>
        <b/>
        <sz val="14"/>
        <color rgb="FFFF0000"/>
        <rFont val="Calibri"/>
        <family val="2"/>
        <scheme val="minor"/>
      </rPr>
      <t>You can not amend any of the other cells.</t>
    </r>
    <r>
      <rPr>
        <b/>
        <sz val="14"/>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</si>
</sst>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16" x14ac:knownFonts="1">
    <font>
      <sz val="11"/>
      <color theme="1"/>
      <name val="Calibri"/>
      <family val="2"/>
      <scheme val="minor"/>
    </font>
    <font>
      <u/>
      <sz val="11"/>
      <color theme="10"/>
      <name val="Calibri"/>
      <family val="2"/>
      <scheme val="minor"/>
    </font>
    <font>
      <b/>
      <sz val="12"/>
      <color theme="1"/>
      <name val="Calibri"/>
      <family val="2"/>
      <scheme val="minor"/>
    </font>
    <font>
      <b/>
      <sz val="12"/>
      <color theme="9" tint="-0.249977111117893"/>
      <name val="Calibri"/>
      <family val="2"/>
      <scheme val="minor"/>
    </font>
    <font>
      <sz val="12"/>
      <color theme="1"/>
      <name val="Calibri"/>
      <family val="2"/>
      <scheme val="minor"/>
    </font>
    <font>
      <u/>
      <sz val="12"/>
      <color theme="10"/>
      <name val="Calibri"/>
      <family val="2"/>
      <scheme val="minor"/>
    </font>
    <font>
      <sz val="12"/>
      <color theme="0" tint="-0.499984740745262"/>
      <name val="Calibri"/>
      <family val="2"/>
      <scheme val="minor"/>
    </font>
    <font>
      <b/>
      <sz val="14"/>
      <color theme="1"/>
      <name val="Calibri"/>
      <family val="2"/>
      <scheme val="minor"/>
    </font>
    <font>
      <b/>
      <sz val="14"/>
      <color theme="9" tint="-0.249977111117893"/>
      <name val="Calibri"/>
      <family val="2"/>
      <scheme val="minor"/>
    </font>
    <font>
      <b/>
      <sz val="14"/>
      <color rgb="FFFF0000"/>
      <name val="Calibri"/>
      <family val="2"/>
      <scheme val="minor"/>
    </font>
    <font>
      <u/>
      <sz val="14"/>
      <color theme="10"/>
      <name val="Calibri"/>
      <family val="2"/>
      <scheme val="minor"/>
    </font>
    <font>
      <b/>
      <sz val="16"/>
      <color theme="0"/>
      <name val="Calibri"/>
      <family val="2"/>
      <scheme val="minor"/>
    </font>
    <font>
      <sz val="16"/>
      <color theme="0"/>
      <name val="Calibri"/>
      <family val="2"/>
      <scheme val="minor"/>
    </font>
    <font>
      <sz val="12"/>
      <color theme="0"/>
      <name val="Calibri"/>
      <family val="2"/>
      <scheme val="minor"/>
    </font>
    <font>
      <b/>
      <sz val="12"/>
      <color theme="0"/>
      <name val="Calibri"/>
      <family val="2"/>
      <scheme val="minor"/>
    </font>
    <font>
      <b/>
      <u/>
      <sz val="14"/>
      <color theme="1"/>
      <name val="Calibri"/>
      <family val="2"/>
      <scheme val="minor"/>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4" tint="-0.499984740745262"/>
        <bgColor indexed="64"/>
      </patternFill>
    </fill>
  </fills>
  <borders count="6">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41">
    <xf numFmtId="0" fontId="0" fillId="0" borderId="0" xfId="0"/>
    <xf numFmtId="0" fontId="0" fillId="3" borderId="0" xfId="0" applyFill="1"/>
    <xf numFmtId="0" fontId="4" fillId="0" borderId="0" xfId="0" applyFont="1"/>
    <xf numFmtId="0" fontId="4" fillId="0" borderId="0" xfId="0" applyFont="1" applyBorder="1"/>
    <xf numFmtId="0" fontId="4" fillId="3" borderId="0" xfId="0" applyFont="1" applyFill="1" applyBorder="1" applyProtection="1">
      <protection locked="0"/>
    </xf>
    <xf numFmtId="164" fontId="4" fillId="3" borderId="0" xfId="0" applyNumberFormat="1" applyFont="1" applyFill="1" applyBorder="1"/>
    <xf numFmtId="0" fontId="2" fillId="0" borderId="3" xfId="0" applyFont="1" applyBorder="1" applyAlignment="1">
      <alignment horizontal="right"/>
    </xf>
    <xf numFmtId="164" fontId="2" fillId="3" borderId="4" xfId="0" applyNumberFormat="1" applyFont="1" applyFill="1" applyBorder="1"/>
    <xf numFmtId="0" fontId="4" fillId="3" borderId="0" xfId="0" applyFont="1" applyFill="1" applyBorder="1"/>
    <xf numFmtId="3" fontId="4" fillId="3" borderId="0" xfId="0" applyNumberFormat="1" applyFont="1" applyFill="1" applyBorder="1" applyProtection="1">
      <protection locked="0"/>
    </xf>
    <xf numFmtId="0" fontId="4" fillId="3" borderId="0" xfId="0" applyFont="1" applyFill="1"/>
    <xf numFmtId="0" fontId="4" fillId="0" borderId="0" xfId="0" applyFont="1" applyBorder="1" applyAlignment="1"/>
    <xf numFmtId="0" fontId="4" fillId="0" borderId="0" xfId="0" applyFont="1" applyAlignment="1"/>
    <xf numFmtId="164" fontId="2" fillId="3" borderId="4" xfId="0" applyNumberFormat="1" applyFont="1" applyFill="1" applyBorder="1" applyAlignment="1"/>
    <xf numFmtId="0" fontId="4" fillId="0" borderId="0" xfId="0" applyFont="1" applyBorder="1" applyAlignment="1">
      <alignment vertical="center"/>
    </xf>
    <xf numFmtId="0" fontId="4" fillId="0" borderId="0" xfId="0" applyFont="1" applyAlignment="1">
      <alignment vertical="center"/>
    </xf>
    <xf numFmtId="0" fontId="0" fillId="0" borderId="0" xfId="0" applyAlignment="1">
      <alignment vertical="center"/>
    </xf>
    <xf numFmtId="0" fontId="6" fillId="0" borderId="2" xfId="0" applyFont="1" applyBorder="1" applyAlignment="1">
      <alignment vertical="center"/>
    </xf>
    <xf numFmtId="0" fontId="4" fillId="0" borderId="5" xfId="0" applyFont="1" applyBorder="1" applyAlignment="1">
      <alignment vertical="center"/>
    </xf>
    <xf numFmtId="0" fontId="3" fillId="0" borderId="1" xfId="0" applyFont="1" applyBorder="1" applyAlignment="1">
      <alignment vertical="center"/>
    </xf>
    <xf numFmtId="0" fontId="4" fillId="0" borderId="1" xfId="0" applyFont="1" applyBorder="1" applyAlignment="1">
      <alignment vertical="center"/>
    </xf>
    <xf numFmtId="0" fontId="4" fillId="3" borderId="0" xfId="0" applyFont="1" applyFill="1" applyBorder="1" applyAlignment="1" applyProtection="1">
      <alignment vertical="center"/>
      <protection locked="0"/>
    </xf>
    <xf numFmtId="164" fontId="4" fillId="3" borderId="0" xfId="0" applyNumberFormat="1" applyFont="1" applyFill="1" applyBorder="1" applyAlignment="1">
      <alignment vertical="center"/>
    </xf>
    <xf numFmtId="0" fontId="4" fillId="3" borderId="0" xfId="0" applyNumberFormat="1" applyFont="1" applyFill="1" applyBorder="1" applyAlignment="1" applyProtection="1">
      <alignment vertical="center"/>
      <protection locked="0"/>
    </xf>
    <xf numFmtId="164" fontId="2" fillId="0" borderId="4" xfId="0" applyNumberFormat="1" applyFont="1" applyBorder="1" applyAlignment="1">
      <alignment horizontal="center"/>
    </xf>
    <xf numFmtId="0" fontId="4" fillId="2" borderId="0" xfId="0" applyFont="1" applyFill="1" applyBorder="1" applyAlignment="1" applyProtection="1">
      <alignment horizontal="center" vertical="center"/>
      <protection locked="0"/>
    </xf>
    <xf numFmtId="164" fontId="4" fillId="0" borderId="0" xfId="0" applyNumberFormat="1" applyFont="1" applyBorder="1" applyAlignment="1">
      <alignment horizontal="center" vertical="center"/>
    </xf>
    <xf numFmtId="3" fontId="4" fillId="2" borderId="0" xfId="0" applyNumberFormat="1" applyFont="1" applyFill="1" applyBorder="1" applyAlignment="1" applyProtection="1">
      <alignment horizontal="center" vertical="center"/>
      <protection locked="0"/>
    </xf>
    <xf numFmtId="0" fontId="4" fillId="2" borderId="0" xfId="0" applyNumberFormat="1" applyFont="1" applyFill="1" applyBorder="1" applyAlignment="1" applyProtection="1">
      <alignment horizontal="center" vertical="center"/>
      <protection locked="0"/>
    </xf>
    <xf numFmtId="44" fontId="5" fillId="0" borderId="0" xfId="1" applyNumberFormat="1" applyFont="1" applyBorder="1" applyAlignment="1">
      <alignment horizontal="left" wrapText="1"/>
    </xf>
    <xf numFmtId="44" fontId="5" fillId="0" borderId="0" xfId="1" applyNumberFormat="1" applyFont="1" applyBorder="1" applyAlignment="1">
      <alignment horizontal="left" vertical="center" wrapText="1"/>
    </xf>
    <xf numFmtId="44" fontId="5" fillId="3" borderId="0" xfId="1" applyNumberFormat="1" applyFont="1" applyFill="1" applyBorder="1" applyAlignment="1">
      <alignment horizontal="left" wrapText="1"/>
    </xf>
    <xf numFmtId="0" fontId="4" fillId="0" borderId="0" xfId="0" applyFont="1" applyBorder="1" applyAlignment="1">
      <alignment horizontal="left"/>
    </xf>
    <xf numFmtId="0" fontId="4" fillId="4" borderId="0" xfId="0" applyFont="1" applyFill="1" applyBorder="1"/>
    <xf numFmtId="0" fontId="13" fillId="4" borderId="0" xfId="0" applyFont="1" applyFill="1" applyBorder="1" applyAlignment="1">
      <alignment vertical="center"/>
    </xf>
    <xf numFmtId="0" fontId="13" fillId="4" borderId="0" xfId="0" applyFont="1" applyFill="1" applyBorder="1" applyAlignment="1"/>
    <xf numFmtId="0" fontId="11" fillId="4" borderId="0" xfId="0" applyFont="1" applyFill="1" applyBorder="1" applyAlignment="1">
      <alignment vertical="center"/>
    </xf>
    <xf numFmtId="0" fontId="4" fillId="4" borderId="0" xfId="0" applyFont="1" applyFill="1" applyBorder="1" applyAlignment="1"/>
    <xf numFmtId="0" fontId="14" fillId="4" borderId="0" xfId="0" applyFont="1" applyFill="1" applyBorder="1" applyAlignment="1">
      <alignment vertical="center"/>
    </xf>
    <xf numFmtId="0" fontId="7" fillId="0" borderId="0" xfId="0" applyFont="1" applyAlignment="1">
      <alignment horizontal="left" wrapText="1"/>
    </xf>
    <xf numFmtId="44" fontId="10" fillId="0" borderId="0" xfId="1" applyNumberFormat="1"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sen-transition.com/get-involved/market-stimulation-packag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527E5-B875-48FD-80C7-CC3178A990C7}">
  <dimension ref="A1:E22"/>
  <sheetViews>
    <sheetView showGridLines="0" tabSelected="1" zoomScaleNormal="100" workbookViewId="0">
      <selection sqref="A1:E1"/>
    </sheetView>
  </sheetViews>
  <sheetFormatPr defaultRowHeight="14.4" x14ac:dyDescent="0.3"/>
  <cols>
    <col min="1" max="1" width="64.109375" customWidth="1"/>
    <col min="2" max="2" width="13.44140625" style="16" customWidth="1"/>
    <col min="3" max="3" width="1.5546875" style="1" customWidth="1"/>
    <col min="4" max="4" width="125" customWidth="1"/>
    <col min="5" max="5" width="3.44140625" customWidth="1"/>
  </cols>
  <sheetData>
    <row r="1" spans="1:5" s="2" customFormat="1" ht="88.2" customHeight="1" x14ac:dyDescent="0.35">
      <c r="A1" s="39" t="s">
        <v>25</v>
      </c>
      <c r="B1" s="39"/>
      <c r="C1" s="39"/>
      <c r="D1" s="39"/>
      <c r="E1" s="39"/>
    </row>
    <row r="2" spans="1:5" s="2" customFormat="1" ht="28.2" customHeight="1" x14ac:dyDescent="0.3">
      <c r="A2" s="40" t="s">
        <v>10</v>
      </c>
      <c r="B2" s="40"/>
      <c r="C2" s="40"/>
      <c r="D2" s="40"/>
      <c r="E2" s="40"/>
    </row>
    <row r="3" spans="1:5" s="2" customFormat="1" ht="10.8" customHeight="1" x14ac:dyDescent="0.3">
      <c r="A3" s="29"/>
      <c r="B3" s="30"/>
      <c r="C3" s="31"/>
      <c r="D3" s="29"/>
      <c r="E3" s="32"/>
    </row>
    <row r="4" spans="1:5" s="11" customFormat="1" ht="36" customHeight="1" x14ac:dyDescent="0.3">
      <c r="A4" s="36" t="s">
        <v>21</v>
      </c>
      <c r="B4" s="34"/>
      <c r="C4" s="35"/>
      <c r="D4" s="38" t="s">
        <v>0</v>
      </c>
    </row>
    <row r="5" spans="1:5" s="12" customFormat="1" ht="30" customHeight="1" x14ac:dyDescent="0.3">
      <c r="A5" s="19" t="s">
        <v>8</v>
      </c>
      <c r="B5" s="25">
        <v>0</v>
      </c>
      <c r="C5" s="21"/>
      <c r="D5" s="17" t="s">
        <v>22</v>
      </c>
      <c r="E5" s="11"/>
    </row>
    <row r="6" spans="1:5" s="12" customFormat="1" ht="30" customHeight="1" x14ac:dyDescent="0.3">
      <c r="A6" s="20" t="s">
        <v>3</v>
      </c>
      <c r="B6" s="26">
        <f>PRODUCT(B5*0.15)</f>
        <v>0</v>
      </c>
      <c r="C6" s="22"/>
      <c r="D6" s="17" t="s">
        <v>23</v>
      </c>
      <c r="E6" s="11"/>
    </row>
    <row r="7" spans="1:5" s="12" customFormat="1" ht="30" customHeight="1" x14ac:dyDescent="0.3">
      <c r="A7" s="19" t="s">
        <v>9</v>
      </c>
      <c r="B7" s="28">
        <v>0</v>
      </c>
      <c r="C7" s="23"/>
      <c r="D7" s="17" t="s">
        <v>14</v>
      </c>
      <c r="E7" s="11"/>
    </row>
    <row r="8" spans="1:5" s="12" customFormat="1" ht="30" customHeight="1" x14ac:dyDescent="0.3">
      <c r="A8" s="20" t="s">
        <v>1</v>
      </c>
      <c r="B8" s="26">
        <f>PRODUCT(B7*B6)</f>
        <v>0</v>
      </c>
      <c r="C8" s="22"/>
      <c r="D8" s="17" t="s">
        <v>12</v>
      </c>
      <c r="E8" s="11"/>
    </row>
    <row r="9" spans="1:5" s="12" customFormat="1" ht="30" customHeight="1" x14ac:dyDescent="0.3">
      <c r="A9" s="20" t="s">
        <v>2</v>
      </c>
      <c r="B9" s="26">
        <f>IF(AND(B7&gt;9),(B5*0.7),0)</f>
        <v>0</v>
      </c>
      <c r="C9" s="22"/>
      <c r="D9" s="17" t="s">
        <v>11</v>
      </c>
      <c r="E9" s="11"/>
    </row>
    <row r="10" spans="1:5" s="12" customFormat="1" ht="30" customHeight="1" thickBot="1" x14ac:dyDescent="0.35">
      <c r="A10" s="6" t="s">
        <v>18</v>
      </c>
      <c r="B10" s="24">
        <f>SUM(B8,B9)</f>
        <v>0</v>
      </c>
      <c r="C10" s="13"/>
      <c r="D10" s="18"/>
      <c r="E10" s="11"/>
    </row>
    <row r="11" spans="1:5" s="2" customFormat="1" ht="30" customHeight="1" x14ac:dyDescent="0.3">
      <c r="A11" s="3"/>
      <c r="B11" s="14"/>
      <c r="C11" s="8"/>
      <c r="D11" s="3"/>
      <c r="E11" s="3"/>
    </row>
    <row r="12" spans="1:5" s="3" customFormat="1" ht="33" customHeight="1" x14ac:dyDescent="0.3">
      <c r="A12" s="36" t="s">
        <v>20</v>
      </c>
      <c r="B12" s="37"/>
      <c r="C12" s="33"/>
      <c r="D12" s="38" t="s">
        <v>0</v>
      </c>
    </row>
    <row r="13" spans="1:5" s="3" customFormat="1" ht="30" customHeight="1" x14ac:dyDescent="0.3">
      <c r="A13" s="19" t="s">
        <v>8</v>
      </c>
      <c r="B13" s="25">
        <v>0</v>
      </c>
      <c r="C13" s="4"/>
      <c r="D13" s="17" t="s">
        <v>16</v>
      </c>
    </row>
    <row r="14" spans="1:5" s="3" customFormat="1" ht="30" customHeight="1" x14ac:dyDescent="0.3">
      <c r="A14" s="20" t="s">
        <v>5</v>
      </c>
      <c r="B14" s="26">
        <f>PRODUCT(B13*4)</f>
        <v>0</v>
      </c>
      <c r="C14" s="5"/>
      <c r="D14" s="17" t="s">
        <v>15</v>
      </c>
    </row>
    <row r="15" spans="1:5" s="3" customFormat="1" ht="30" customHeight="1" x14ac:dyDescent="0.3">
      <c r="A15" s="20"/>
      <c r="B15" s="26"/>
      <c r="C15" s="5"/>
      <c r="D15" s="17"/>
    </row>
    <row r="16" spans="1:5" s="3" customFormat="1" ht="30" customHeight="1" x14ac:dyDescent="0.3">
      <c r="A16" s="20" t="s">
        <v>4</v>
      </c>
      <c r="B16" s="26">
        <f>PRODUCT(B13*0.08)</f>
        <v>0</v>
      </c>
      <c r="C16" s="5"/>
      <c r="D16" s="17" t="s">
        <v>24</v>
      </c>
    </row>
    <row r="17" spans="1:5" s="3" customFormat="1" ht="30" customHeight="1" x14ac:dyDescent="0.3">
      <c r="A17" s="19" t="s">
        <v>9</v>
      </c>
      <c r="B17" s="27">
        <v>0</v>
      </c>
      <c r="C17" s="9"/>
      <c r="D17" s="17" t="s">
        <v>13</v>
      </c>
    </row>
    <row r="18" spans="1:5" s="3" customFormat="1" ht="30" customHeight="1" x14ac:dyDescent="0.3">
      <c r="A18" s="20" t="s">
        <v>6</v>
      </c>
      <c r="B18" s="26">
        <f>PRODUCT(B16*B17)</f>
        <v>0</v>
      </c>
      <c r="C18" s="5"/>
      <c r="D18" s="17" t="s">
        <v>17</v>
      </c>
    </row>
    <row r="19" spans="1:5" s="3" customFormat="1" ht="30" customHeight="1" x14ac:dyDescent="0.3">
      <c r="A19" s="20" t="s">
        <v>2</v>
      </c>
      <c r="B19" s="26">
        <f>IF(AND(B17&gt;49),(B13*2),0)</f>
        <v>0</v>
      </c>
      <c r="C19" s="5"/>
      <c r="D19" s="17" t="s">
        <v>7</v>
      </c>
    </row>
    <row r="20" spans="1:5" s="2" customFormat="1" ht="30" customHeight="1" thickBot="1" x14ac:dyDescent="0.35">
      <c r="A20" s="6" t="s">
        <v>19</v>
      </c>
      <c r="B20" s="24">
        <f>SUM(B14,B18,B19)</f>
        <v>0</v>
      </c>
      <c r="C20" s="7"/>
      <c r="D20" s="18"/>
      <c r="E20" s="3"/>
    </row>
    <row r="21" spans="1:5" s="2" customFormat="1" ht="30" customHeight="1" x14ac:dyDescent="0.3">
      <c r="A21" s="3"/>
      <c r="B21" s="14"/>
      <c r="C21" s="8"/>
      <c r="D21" s="3"/>
      <c r="E21" s="3"/>
    </row>
    <row r="22" spans="1:5" s="2" customFormat="1" ht="15.6" x14ac:dyDescent="0.3">
      <c r="B22" s="15"/>
      <c r="C22" s="10"/>
    </row>
  </sheetData>
  <sheetProtection algorithmName="SHA-512" hashValue="WtQMGz2grYjsyFHPfjSavFh3ViRCYlosS38GkNXxeCKdgEQ1auGzGA+hGcDogsIIFi1iUPIGdzqnk+l/uv9yrA==" saltValue="ukA9e7z6Xu8zurDcM7jtAA==" spinCount="100000" sheet="1" objects="1" scenarios="1"/>
  <mergeCells count="2">
    <mergeCell ref="A1:E1"/>
    <mergeCell ref="A2:E2"/>
  </mergeCells>
  <dataValidations count="2">
    <dataValidation type="whole" allowBlank="1" showInputMessage="1" showErrorMessage="1" error="You can only enter a maximum of 10" sqref="B7:C7" xr:uid="{CA0A00D0-985F-4EB8-8A5B-E3DA4701F9EC}">
      <formula1>0</formula1>
      <formula2>10</formula2>
    </dataValidation>
    <dataValidation type="whole" allowBlank="1" showInputMessage="1" showErrorMessage="1" error="You can only enter a maximum of 50" sqref="B17:C17" xr:uid="{D2DE0C39-5BD2-487D-806A-26711971E9AC}">
      <formula1>0</formula1>
      <formula2>50</formula2>
    </dataValidation>
  </dataValidations>
  <hyperlinks>
    <hyperlink ref="A2:D2" r:id="rId1" display="You can find out about these two packages here" xr:uid="{125FC69F-4003-4A6E-938A-CF1AFD483C62}"/>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WL530320-local</dc:creator>
  <cp:lastModifiedBy>Hewes, Charlotte</cp:lastModifiedBy>
  <dcterms:created xsi:type="dcterms:W3CDTF">2022-02-17T17:02:05Z</dcterms:created>
  <dcterms:modified xsi:type="dcterms:W3CDTF">2022-03-14T10:11:55Z</dcterms:modified>
</cp:coreProperties>
</file>